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/>
  <bookViews>
    <workbookView xWindow="2520" yWindow="1080" windowWidth="24240" windowHeight="11445"/>
  </bookViews>
  <sheets>
    <sheet name="Документ " sheetId="3" r:id="rId1"/>
  </sheets>
  <definedNames>
    <definedName name="_xlnm._FilterDatabase" localSheetId="0" hidden="1">'Документ '!$A$5:$F$47</definedName>
    <definedName name="_xlnm.Print_Titles" localSheetId="0">'Документ '!$3:$5</definedName>
    <definedName name="_xlnm.Print_Area" localSheetId="0">'Документ '!$A$1:$I$61</definedName>
  </definedNames>
  <calcPr calcId="145621"/>
</workbook>
</file>

<file path=xl/calcChain.xml><?xml version="1.0" encoding="utf-8"?>
<calcChain xmlns="http://schemas.openxmlformats.org/spreadsheetml/2006/main">
  <c r="G60" i="3" l="1"/>
  <c r="D59" i="3"/>
  <c r="I59" i="3"/>
  <c r="I58" i="3"/>
  <c r="I57" i="3"/>
  <c r="I56" i="3"/>
  <c r="I55" i="3"/>
  <c r="I54" i="3"/>
  <c r="I53" i="3"/>
  <c r="I47" i="3"/>
  <c r="I46" i="3"/>
  <c r="I45" i="3"/>
  <c r="I44" i="3"/>
  <c r="I43" i="3"/>
  <c r="I42" i="3"/>
  <c r="I41" i="3"/>
  <c r="I40" i="3"/>
  <c r="I39" i="3"/>
  <c r="I38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0" i="3"/>
  <c r="I19" i="3"/>
  <c r="I18" i="3"/>
  <c r="I17" i="3"/>
  <c r="I16" i="3"/>
  <c r="I15" i="3"/>
  <c r="I14" i="3"/>
  <c r="I13" i="3"/>
  <c r="I11" i="3"/>
  <c r="I9" i="3"/>
  <c r="I8" i="3"/>
  <c r="I7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5" i="3"/>
  <c r="H56" i="3"/>
  <c r="H57" i="3"/>
  <c r="H58" i="3"/>
  <c r="H59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5" i="3"/>
  <c r="G56" i="3"/>
  <c r="G57" i="3"/>
  <c r="G58" i="3"/>
  <c r="G59" i="3"/>
  <c r="E59" i="3"/>
  <c r="F59" i="3"/>
  <c r="C59" i="3"/>
  <c r="D58" i="3"/>
  <c r="E58" i="3"/>
  <c r="F58" i="3"/>
  <c r="C58" i="3"/>
  <c r="D56" i="3"/>
  <c r="E56" i="3"/>
  <c r="F56" i="3"/>
  <c r="C56" i="3"/>
  <c r="D38" i="3"/>
  <c r="E38" i="3"/>
  <c r="F38" i="3"/>
  <c r="C38" i="3"/>
  <c r="H60" i="3" l="1"/>
  <c r="I60" i="3"/>
  <c r="C60" i="3"/>
  <c r="C61" i="3"/>
  <c r="I6" i="3" l="1"/>
  <c r="E61" i="3" l="1"/>
  <c r="D61" i="3"/>
  <c r="H6" i="3"/>
  <c r="G6" i="3"/>
  <c r="F61" i="3" l="1"/>
  <c r="I61" i="3" l="1"/>
  <c r="G61" i="3"/>
  <c r="H61" i="3"/>
</calcChain>
</file>

<file path=xl/sharedStrings.xml><?xml version="1.0" encoding="utf-8"?>
<sst xmlns="http://schemas.openxmlformats.org/spreadsheetml/2006/main" count="117" uniqueCount="117">
  <si>
    <t>Наименование</t>
  </si>
  <si>
    <t>Целевая статья</t>
  </si>
  <si>
    <t>Государственная программа Калужской области "Развитие здравоохранения в Калужской области"</t>
  </si>
  <si>
    <t>01  0  00  00000</t>
  </si>
  <si>
    <t>Государственная программа Калужской области "Социальная поддержка граждан в Калужской области"</t>
  </si>
  <si>
    <t>03  0  00  00000</t>
  </si>
  <si>
    <t>Государственная программа Калужской области "Доступная среда в Калужской области"</t>
  </si>
  <si>
    <t>04  0  00  00000</t>
  </si>
  <si>
    <t>Государственная программа Калужской области "Обеспечение доступным и комфортным жильем и коммунальными услугами населения Калужской области"</t>
  </si>
  <si>
    <t>05  0  00  00000</t>
  </si>
  <si>
    <t>Государственная программа Калужской области "Развитие рынка труда в Калужской области"</t>
  </si>
  <si>
    <t>07  0  00  00000</t>
  </si>
  <si>
    <t>Государственная программа Калужской области "Безопасность жизнедеятельности на территории Калужской области"</t>
  </si>
  <si>
    <t>10  0  00  00000</t>
  </si>
  <si>
    <t>Государственная программа Калужской области "Развитие культуры в Калужской области"</t>
  </si>
  <si>
    <t>11  0  00  00000</t>
  </si>
  <si>
    <t>Государственная программа Калужской области "Охрана окружающей среды в Калужской области"</t>
  </si>
  <si>
    <t>12  0  00  00000</t>
  </si>
  <si>
    <t>Государственная программа Калужской области "Развитие физической культуры и спорта в Калужской области"</t>
  </si>
  <si>
    <t>13  0  00  00000</t>
  </si>
  <si>
    <t>Государственная программа Калужской области "Экономическое развитие в Калужской области"</t>
  </si>
  <si>
    <t>15  0  00  00000</t>
  </si>
  <si>
    <t>Государственная программа Калужской области "Развитие общего и дополнительного образования в Калужской области"</t>
  </si>
  <si>
    <t>16  0  00  00000</t>
  </si>
  <si>
    <t>Государственная программа Калужской области "Развитие профессионального образования и науки в Калужской области"</t>
  </si>
  <si>
    <t>17  0  00  00000</t>
  </si>
  <si>
    <t>Государственная программа Калужской области "Повышение эффективности реализации молодежной политики, развитие волонтерского движения, системы оздоровления и отдыха детей в Калужской области"</t>
  </si>
  <si>
    <t>18  0  00  00000</t>
  </si>
  <si>
    <t>Государственная программа Калужской области "Патриотическое воспитание населения Калужской области"</t>
  </si>
  <si>
    <t>22  0  00  00000</t>
  </si>
  <si>
    <t>Государственная программа Калужской области "Информационное общество и повышение качества государственных и муниципальных услуг в Калужской области"</t>
  </si>
  <si>
    <t>23  0  00  00000</t>
  </si>
  <si>
    <t>Государственная программа Калужской области "Развитие дорожного хозяйства Калужской области"</t>
  </si>
  <si>
    <t>24  0  00  00000</t>
  </si>
  <si>
    <t>Государственная программа Калужской области "Развитие сельского хозяйства и регулирования рынков сельскохозяйственной продукции, сырья и продовольствия в Калужской области"</t>
  </si>
  <si>
    <t>25  0  00  00000</t>
  </si>
  <si>
    <t>Государственная программа Калужской области  "Воспроизводство и использование природных ресурсов в Калужской области"</t>
  </si>
  <si>
    <t>28  0  00  00000</t>
  </si>
  <si>
    <t>Государственная программа Калужской области "Развитие лесного хозяйства в Калужской области"</t>
  </si>
  <si>
    <t>29  0  00  00000</t>
  </si>
  <si>
    <t>Государственная программа Калужской области "Энергосбережение и повышение энергоэффективности в Калужской области"</t>
  </si>
  <si>
    <t>30  0  00  00000</t>
  </si>
  <si>
    <t>Государственная программа Калужской области "Укрепление единства российской нации и этнокультурное развитие в Калужской области"</t>
  </si>
  <si>
    <t>33  0  00  00000</t>
  </si>
  <si>
    <t>Государственная программа Калужской области "Управление имущественным комплексом Калужской области"</t>
  </si>
  <si>
    <t>38  0  00  00000</t>
  </si>
  <si>
    <t>Государственная программа Калужской области "Развитие туризма в Калужской области"</t>
  </si>
  <si>
    <t>43  0  00  00000</t>
  </si>
  <si>
    <t>Государственная программа Калужской области "Развитие предпринимательства и инноваций в Калужской области"</t>
  </si>
  <si>
    <t>44  0  00  00000</t>
  </si>
  <si>
    <t>Государственная программа Калужской области "Семья и дети Калужской области"</t>
  </si>
  <si>
    <t>45  0  00  00000</t>
  </si>
  <si>
    <t>Государственная программа Калужской области "Оказание содействия добровольному переселению в Калужскую область соотечественников, проживающих за рубежом"</t>
  </si>
  <si>
    <t>47  0  00  00000</t>
  </si>
  <si>
    <t>Государственная программа Калужской области "Комплексное развитие сельских территорий в Калужской области"</t>
  </si>
  <si>
    <t>48  0  00  00000</t>
  </si>
  <si>
    <t>Ведомственная целевая программа "Информационная и внутренняя политика Калужской области"</t>
  </si>
  <si>
    <t>50  0  00  00000</t>
  </si>
  <si>
    <t>Ведомственная целевая программа "Совершенствование системы управления общественными финансами Калужской области"</t>
  </si>
  <si>
    <t>51  0  00  00000</t>
  </si>
  <si>
    <t>Ведомственная целевая программа "Жизнь ради детей"</t>
  </si>
  <si>
    <t>52  0  00  00000</t>
  </si>
  <si>
    <t>Ведомственная целевая программа "Осуществление регионального государственного надзора за техническим состоянием самоходных машин и других видов техники Калужской области"</t>
  </si>
  <si>
    <t>53  0  00  00000</t>
  </si>
  <si>
    <t>Ведомственная целевая программа "Развитие государственной гражданской службы Калужской области"</t>
  </si>
  <si>
    <t>54  0  00  00000</t>
  </si>
  <si>
    <t>Ведомственная целевая программа "Защита прав предпринимателей"</t>
  </si>
  <si>
    <t>55  0  00  00000</t>
  </si>
  <si>
    <t>Ведомственная целевая программа "Организационное обеспечение деятельности мировых судей Калужской области"</t>
  </si>
  <si>
    <t>56  0  00  00000</t>
  </si>
  <si>
    <t>Ведомственная целевая программа "Организация проведения на территории Калужской области мероприятий по предупреждению и ликвидации болезней животных, их лечению, защите населения от болезней, общих для человека и животных"</t>
  </si>
  <si>
    <t>57  0  00  00000</t>
  </si>
  <si>
    <t>Ведомственная целевая программа "Развитие градостроительства Калужской области"</t>
  </si>
  <si>
    <t>58  0  00  00000</t>
  </si>
  <si>
    <t>Ведомственная целевая программа "Охрана объектов животного мира и водных биологических ресурсов в Калужской области"</t>
  </si>
  <si>
    <t>69  0  00  00000</t>
  </si>
  <si>
    <t>Государственная программа Калужской области "Формирование современной городской среды в Калужской области"</t>
  </si>
  <si>
    <t>31  0  00  00000</t>
  </si>
  <si>
    <t>Ведомственная целевая программа "Развитие потребительской кооперации в Калужской области"</t>
  </si>
  <si>
    <t>Ведомственная целевая программа "Развитие территориального общественного самоуправления в Калужской области"</t>
  </si>
  <si>
    <t>68  0  00  00000</t>
  </si>
  <si>
    <t>71  0  00  00000</t>
  </si>
  <si>
    <t>(рублей)</t>
  </si>
  <si>
    <t>Региональная программа Калужской области "Повышение уровня финансовой грамотности населения Калужской области на 2019-2023 годы"</t>
  </si>
  <si>
    <t>79  0  00  00000</t>
  </si>
  <si>
    <t>Фактическое исполнение по состоянию на 01.07.2020</t>
  </si>
  <si>
    <t>Бюджетные ассигнования в соответствии с уточненной бюджетной росписью расходов</t>
  </si>
  <si>
    <t>% исполнения к уточненной росписи</t>
  </si>
  <si>
    <t>ИТОГО по другим программам</t>
  </si>
  <si>
    <t>ИТОГО по программам</t>
  </si>
  <si>
    <t>Непрограммные расходы</t>
  </si>
  <si>
    <t>ВСЕГО</t>
  </si>
  <si>
    <t>ИТОГО по государственным программам</t>
  </si>
  <si>
    <t>ИТОГО по ведомственным целевым программам</t>
  </si>
  <si>
    <t>Государственная программа Калужской области "Поддержка развития российского казачества на территории Калужской области"</t>
  </si>
  <si>
    <t>06  0  00  00000</t>
  </si>
  <si>
    <t>Государственная программа Калужской области "Развитие рынка газомоторного топлива в Калужской области"</t>
  </si>
  <si>
    <t>09  0  00  00000</t>
  </si>
  <si>
    <t>Ведомственная целевая программа "Лучшая муниципальная практика"</t>
  </si>
  <si>
    <t>59  0  00  00000</t>
  </si>
  <si>
    <t>Ведомственная целевая программа "Развитие питомниководства плодово-ягодных культур в Калужской области"</t>
  </si>
  <si>
    <t>60  0  00  00000</t>
  </si>
  <si>
    <t>Ведомственная целевая программа "Развитие сельскохозяйственной потребительской кооперации в Калужской области"</t>
  </si>
  <si>
    <t>62  0  00  00000</t>
  </si>
  <si>
    <t>Ведомственная целевая программа "Предотвращение заноса и распространения вируса африканской чумы свиней на территории Калужской области"</t>
  </si>
  <si>
    <t>63  0  00  00000</t>
  </si>
  <si>
    <t>Ведомственная целевая программа "Создание 100 роботизированных молочных ферм в Калужской области"</t>
  </si>
  <si>
    <t>64  0  00  00000</t>
  </si>
  <si>
    <t>Бюджетные ассигнования в соответствии с Законом Калужской области от 03.12.2020 № 27-ОЗ
(в ред. Закона КО от 22.06.2021 № 112-ОЗ)</t>
  </si>
  <si>
    <t>Фактическое исполнение по состоянию на 01.07.2021</t>
  </si>
  <si>
    <t>Государственная программа Калужской области "Профилактика правонарушений в Калужской области"</t>
  </si>
  <si>
    <t>21 0 00 00000</t>
  </si>
  <si>
    <t>Государственная программа Калужской области "Профилактика незаконного потребления наркотических средств и психотропных веществ, наркомании в Калужской области"</t>
  </si>
  <si>
    <t>49 0 00 00000</t>
  </si>
  <si>
    <t>% исполнения к плану в соответствии с Законом Калужской области от 03.12.2020 № 27-ОЗ
(в ред. Закона КО от 22.06.2021 № 112-ОЗ)</t>
  </si>
  <si>
    <t>Темп роста фактического исполнения по состоянию на 01.07.2021 к фактическому исполнению по состоянию на 01.07.2020</t>
  </si>
  <si>
    <t>Сведения об исполнении областного бюджета за I полугодие 2021 года по государственным, ведомственным целевым программам и другим программам в сравнении с запланированными значениями на 2021 год и соответствующим периодом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</si>
</sst>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Times New Roman"/>
      <family val="2"/>
    </font>
    <font>
      <sz val="12"/>
      <color rgb="FF000000"/>
      <name val="Times New Roman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0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3" fillId="2" borderId="2">
      <alignment horizontal="center" vertical="center" wrapText="1"/>
    </xf>
    <xf numFmtId="0" fontId="1" fillId="0" borderId="3"/>
    <xf numFmtId="0" fontId="4" fillId="2" borderId="2">
      <alignment horizontal="center" vertical="center" shrinkToFit="1"/>
    </xf>
    <xf numFmtId="0" fontId="3" fillId="2" borderId="2">
      <alignment horizontal="left" vertical="center" wrapText="1"/>
    </xf>
    <xf numFmtId="4" fontId="3" fillId="2" borderId="2">
      <alignment horizontal="right" vertical="center" shrinkToFit="1"/>
    </xf>
    <xf numFmtId="49" fontId="3" fillId="2" borderId="2">
      <alignment horizontal="right" vertical="center" shrinkToFit="1"/>
    </xf>
    <xf numFmtId="0" fontId="5" fillId="0" borderId="3"/>
    <xf numFmtId="0" fontId="4" fillId="2" borderId="2">
      <alignment horizontal="left" vertical="center" wrapText="1"/>
    </xf>
    <xf numFmtId="0" fontId="4" fillId="2" borderId="2">
      <alignment horizontal="center" vertical="center" wrapText="1"/>
    </xf>
    <xf numFmtId="4" fontId="4" fillId="2" borderId="2">
      <alignment horizontal="right" vertical="center" shrinkToFit="1"/>
    </xf>
    <xf numFmtId="49" fontId="4" fillId="2" borderId="2">
      <alignment horizontal="right" vertical="center" shrinkToFit="1"/>
    </xf>
    <xf numFmtId="0" fontId="3" fillId="2" borderId="2">
      <alignment horizontal="left"/>
    </xf>
    <xf numFmtId="0" fontId="1" fillId="0" borderId="4"/>
    <xf numFmtId="0" fontId="1" fillId="0" borderId="1">
      <alignment horizontal="left" wrapText="1"/>
    </xf>
    <xf numFmtId="0" fontId="6" fillId="0" borderId="1">
      <protection locked="0"/>
    </xf>
    <xf numFmtId="0" fontId="9" fillId="0" borderId="0"/>
    <xf numFmtId="0" fontId="9" fillId="0" borderId="0"/>
    <xf numFmtId="0" fontId="9" fillId="0" borderId="0"/>
    <xf numFmtId="0" fontId="7" fillId="0" borderId="1"/>
    <xf numFmtId="0" fontId="7" fillId="0" borderId="1"/>
    <xf numFmtId="0" fontId="8" fillId="3" borderId="1"/>
    <xf numFmtId="0" fontId="9" fillId="0" borderId="1"/>
    <xf numFmtId="0" fontId="9" fillId="0" borderId="1"/>
    <xf numFmtId="0" fontId="9" fillId="0" borderId="1"/>
    <xf numFmtId="0" fontId="6" fillId="0" borderId="1"/>
    <xf numFmtId="0" fontId="6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20" fillId="0" borderId="1"/>
    <xf numFmtId="0" fontId="20" fillId="0" borderId="1"/>
    <xf numFmtId="0" fontId="9" fillId="0" borderId="1"/>
    <xf numFmtId="0" fontId="21" fillId="3" borderId="1"/>
    <xf numFmtId="0" fontId="22" fillId="2" borderId="2">
      <alignment horizontal="center" vertical="center" wrapText="1"/>
    </xf>
    <xf numFmtId="0" fontId="23" fillId="2" borderId="2">
      <alignment horizontal="center" vertical="center" shrinkToFit="1"/>
    </xf>
    <xf numFmtId="0" fontId="22" fillId="2" borderId="2">
      <alignment horizontal="left" vertical="center" wrapText="1"/>
    </xf>
    <xf numFmtId="0" fontId="9" fillId="0" borderId="1"/>
    <xf numFmtId="0" fontId="23" fillId="2" borderId="2">
      <alignment horizontal="left" vertical="center" wrapText="1"/>
    </xf>
    <xf numFmtId="0" fontId="22" fillId="2" borderId="2">
      <alignment horizontal="left"/>
    </xf>
    <xf numFmtId="0" fontId="24" fillId="0" borderId="4"/>
    <xf numFmtId="0" fontId="23" fillId="2" borderId="2">
      <alignment horizontal="center" vertical="center" wrapText="1"/>
    </xf>
    <xf numFmtId="4" fontId="22" fillId="2" borderId="2">
      <alignment horizontal="right" vertical="center" shrinkToFit="1"/>
    </xf>
    <xf numFmtId="4" fontId="23" fillId="2" borderId="2">
      <alignment horizontal="right" vertical="center" shrinkToFit="1"/>
    </xf>
    <xf numFmtId="0" fontId="24" fillId="0" borderId="1">
      <alignment horizontal="left" wrapText="1"/>
    </xf>
    <xf numFmtId="49" fontId="22" fillId="2" borderId="2">
      <alignment horizontal="right" vertical="center" shrinkToFit="1"/>
    </xf>
    <xf numFmtId="49" fontId="23" fillId="2" borderId="2">
      <alignment horizontal="right" vertical="center" shrinkToFit="1"/>
    </xf>
    <xf numFmtId="0" fontId="20" fillId="0" borderId="1">
      <protection locked="0"/>
    </xf>
    <xf numFmtId="0" fontId="24" fillId="0" borderId="1">
      <alignment horizontal="left" vertical="top" wrapText="1"/>
    </xf>
    <xf numFmtId="0" fontId="25" fillId="0" borderId="1">
      <alignment horizontal="center" wrapText="1"/>
    </xf>
    <xf numFmtId="0" fontId="25" fillId="0" borderId="1">
      <alignment horizontal="center"/>
    </xf>
    <xf numFmtId="0" fontId="24" fillId="0" borderId="1">
      <alignment wrapText="1"/>
    </xf>
    <xf numFmtId="0" fontId="24" fillId="0" borderId="1">
      <alignment horizontal="right"/>
    </xf>
    <xf numFmtId="0" fontId="24" fillId="0" borderId="1"/>
    <xf numFmtId="0" fontId="24" fillId="0" borderId="3"/>
    <xf numFmtId="0" fontId="26" fillId="0" borderId="3"/>
  </cellStyleXfs>
  <cellXfs count="54">
    <xf numFmtId="0" fontId="0" fillId="0" borderId="0" xfId="0"/>
    <xf numFmtId="0" fontId="0" fillId="0" borderId="0" xfId="0" applyProtection="1">
      <protection locked="0"/>
    </xf>
    <xf numFmtId="0" fontId="17" fillId="0" borderId="0" xfId="0" applyFont="1" applyProtection="1">
      <protection locked="0"/>
    </xf>
    <xf numFmtId="4" fontId="13" fillId="0" borderId="5" xfId="16" applyNumberFormat="1" applyFont="1" applyFill="1" applyBorder="1" applyAlignment="1" applyProtection="1">
      <alignment horizontal="right" vertical="center" shrinkToFit="1"/>
    </xf>
    <xf numFmtId="0" fontId="14" fillId="2" borderId="6" xfId="10" quotePrefix="1" applyNumberFormat="1" applyFont="1" applyBorder="1" applyProtection="1">
      <alignment horizontal="left" vertical="center" wrapText="1"/>
    </xf>
    <xf numFmtId="0" fontId="4" fillId="2" borderId="5" xfId="7" quotePrefix="1" applyNumberFormat="1" applyFont="1" applyBorder="1" applyProtection="1">
      <alignment horizontal="center" vertical="center" wrapText="1"/>
    </xf>
    <xf numFmtId="0" fontId="4" fillId="2" borderId="5" xfId="15" quotePrefix="1" applyNumberFormat="1" applyFont="1" applyBorder="1" applyAlignment="1" applyProtection="1">
      <alignment horizontal="center" wrapText="1"/>
    </xf>
    <xf numFmtId="4" fontId="4" fillId="2" borderId="5" xfId="11" applyNumberFormat="1" applyFont="1" applyBorder="1" applyAlignment="1" applyProtection="1">
      <alignment horizontal="right" vertical="center" shrinkToFit="1"/>
    </xf>
    <xf numFmtId="0" fontId="0" fillId="0" borderId="5" xfId="0" applyBorder="1" applyProtection="1">
      <protection locked="0"/>
    </xf>
    <xf numFmtId="0" fontId="0" fillId="0" borderId="8" xfId="0" applyBorder="1" applyProtection="1">
      <protection locked="0"/>
    </xf>
    <xf numFmtId="4" fontId="3" fillId="2" borderId="5" xfId="11" applyNumberFormat="1" applyFont="1" applyBorder="1" applyAlignment="1" applyProtection="1">
      <alignment horizontal="right" vertical="center" shrinkToFit="1"/>
    </xf>
    <xf numFmtId="4" fontId="3" fillId="0" borderId="5" xfId="11" applyNumberFormat="1" applyFont="1" applyFill="1" applyBorder="1" applyProtection="1">
      <alignment horizontal="right" vertical="center" shrinkToFit="1"/>
    </xf>
    <xf numFmtId="0" fontId="3" fillId="2" borderId="6" xfId="9" applyNumberFormat="1" applyFont="1" applyBorder="1" applyAlignment="1" applyProtection="1">
      <alignment horizontal="right" shrinkToFit="1"/>
    </xf>
    <xf numFmtId="4" fontId="4" fillId="0" borderId="5" xfId="11" applyNumberFormat="1" applyFont="1" applyFill="1" applyBorder="1" applyProtection="1">
      <alignment horizontal="right" vertical="center" shrinkToFit="1"/>
    </xf>
    <xf numFmtId="0" fontId="4" fillId="2" borderId="6" xfId="10" quotePrefix="1" applyNumberFormat="1" applyFont="1" applyBorder="1" applyProtection="1">
      <alignment horizontal="left" vertical="center" wrapText="1"/>
    </xf>
    <xf numFmtId="0" fontId="3" fillId="2" borderId="6" xfId="14" quotePrefix="1" applyNumberFormat="1" applyFont="1" applyBorder="1" applyAlignment="1" applyProtection="1">
      <alignment horizontal="right" wrapText="1"/>
    </xf>
    <xf numFmtId="0" fontId="3" fillId="2" borderId="10" xfId="14" quotePrefix="1" applyNumberFormat="1" applyFont="1" applyBorder="1" applyAlignment="1" applyProtection="1">
      <alignment horizontal="right" wrapText="1"/>
    </xf>
    <xf numFmtId="0" fontId="3" fillId="2" borderId="5" xfId="7" quotePrefix="1" applyNumberFormat="1" applyFont="1" applyBorder="1" applyProtection="1">
      <alignment horizontal="center" vertical="center" wrapText="1"/>
    </xf>
    <xf numFmtId="0" fontId="12" fillId="2" borderId="6" xfId="9" applyNumberFormat="1" applyFont="1" applyBorder="1" applyProtection="1">
      <alignment horizontal="center" vertical="center" shrinkToFit="1"/>
    </xf>
    <xf numFmtId="0" fontId="12" fillId="2" borderId="5" xfId="9" applyNumberFormat="1" applyFont="1" applyBorder="1" applyProtection="1">
      <alignment horizontal="center" vertical="center" shrinkToFit="1"/>
    </xf>
    <xf numFmtId="0" fontId="15" fillId="2" borderId="14" xfId="18" applyNumberFormat="1" applyFont="1" applyBorder="1" applyAlignment="1" applyProtection="1">
      <alignment horizontal="right"/>
    </xf>
    <xf numFmtId="0" fontId="0" fillId="0" borderId="14" xfId="0" applyBorder="1" applyProtection="1">
      <protection locked="0"/>
    </xf>
    <xf numFmtId="4" fontId="3" fillId="2" borderId="14" xfId="57" applyNumberFormat="1" applyFont="1" applyBorder="1" applyAlignment="1" applyProtection="1">
      <alignment horizontal="right" shrinkToFit="1"/>
    </xf>
    <xf numFmtId="0" fontId="12" fillId="4" borderId="5" xfId="9" applyNumberFormat="1" applyFont="1" applyFill="1" applyBorder="1" applyProtection="1">
      <alignment horizontal="center" vertical="center" shrinkToFit="1"/>
    </xf>
    <xf numFmtId="4" fontId="4" fillId="4" borderId="5" xfId="11" applyNumberFormat="1" applyFont="1" applyFill="1" applyBorder="1" applyAlignment="1" applyProtection="1">
      <alignment horizontal="right" vertical="center" shrinkToFit="1"/>
    </xf>
    <xf numFmtId="4" fontId="3" fillId="4" borderId="5" xfId="11" applyNumberFormat="1" applyFont="1" applyFill="1" applyBorder="1" applyAlignment="1" applyProtection="1">
      <alignment horizontal="right" vertical="center" shrinkToFit="1"/>
    </xf>
    <xf numFmtId="0" fontId="12" fillId="4" borderId="13" xfId="9" applyNumberFormat="1" applyFont="1" applyFill="1" applyBorder="1" applyProtection="1">
      <alignment horizontal="center" vertical="center" shrinkToFit="1"/>
    </xf>
    <xf numFmtId="4" fontId="27" fillId="4" borderId="13" xfId="0" applyNumberFormat="1" applyFont="1" applyFill="1" applyBorder="1" applyAlignment="1" applyProtection="1">
      <alignment horizontal="right" vertical="center"/>
      <protection locked="0"/>
    </xf>
    <xf numFmtId="4" fontId="16" fillId="4" borderId="13" xfId="0" applyNumberFormat="1" applyFont="1" applyFill="1" applyBorder="1" applyAlignment="1" applyProtection="1">
      <alignment horizontal="right" vertical="center"/>
      <protection locked="0"/>
    </xf>
    <xf numFmtId="0" fontId="0" fillId="4" borderId="0" xfId="0" applyFill="1" applyProtection="1">
      <protection locked="0"/>
    </xf>
    <xf numFmtId="4" fontId="0" fillId="0" borderId="1" xfId="0" applyNumberFormat="1" applyBorder="1" applyProtection="1">
      <protection locked="0"/>
    </xf>
    <xf numFmtId="4" fontId="3" fillId="4" borderId="14" xfId="57" applyNumberFormat="1" applyFont="1" applyFill="1" applyBorder="1" applyAlignment="1" applyProtection="1">
      <alignment horizontal="right" shrinkToFit="1"/>
    </xf>
    <xf numFmtId="4" fontId="11" fillId="0" borderId="1" xfId="5" applyNumberFormat="1" applyFont="1" applyBorder="1" applyAlignment="1" applyProtection="1">
      <alignment horizontal="right" shrinkToFit="1"/>
    </xf>
    <xf numFmtId="0" fontId="0" fillId="0" borderId="1" xfId="0" applyBorder="1" applyProtection="1">
      <protection locked="0"/>
    </xf>
    <xf numFmtId="4" fontId="3" fillId="4" borderId="14" xfId="11" applyNumberFormat="1" applyFont="1" applyFill="1" applyBorder="1" applyAlignment="1" applyProtection="1">
      <alignment horizontal="right" vertical="center" shrinkToFit="1"/>
    </xf>
    <xf numFmtId="4" fontId="16" fillId="4" borderId="14" xfId="0" applyNumberFormat="1" applyFont="1" applyFill="1" applyBorder="1" applyAlignment="1" applyProtection="1">
      <alignment horizontal="right" vertical="center"/>
      <protection locked="0"/>
    </xf>
    <xf numFmtId="0" fontId="19" fillId="4" borderId="12" xfId="8" applyNumberFormat="1" applyFont="1" applyFill="1" applyBorder="1" applyAlignment="1" applyProtection="1">
      <alignment horizontal="center" vertical="center" wrapText="1"/>
    </xf>
    <xf numFmtId="0" fontId="18" fillId="4" borderId="5" xfId="36" applyFont="1" applyFill="1" applyBorder="1" applyAlignment="1">
      <alignment horizontal="center" vertical="center" wrapText="1"/>
    </xf>
    <xf numFmtId="0" fontId="11" fillId="4" borderId="1" xfId="3" applyNumberFormat="1" applyFont="1" applyFill="1" applyAlignment="1" applyProtection="1">
      <alignment horizontal="center" vertical="center" wrapText="1"/>
    </xf>
    <xf numFmtId="0" fontId="10" fillId="0" borderId="7" xfId="6" applyNumberFormat="1" applyFont="1" applyBorder="1" applyAlignment="1" applyProtection="1">
      <alignment horizontal="right"/>
    </xf>
    <xf numFmtId="0" fontId="12" fillId="2" borderId="12" xfId="7" applyNumberFormat="1" applyFont="1" applyBorder="1" applyProtection="1">
      <alignment horizontal="center" vertical="center" wrapText="1"/>
    </xf>
    <xf numFmtId="0" fontId="12" fillId="2" borderId="5" xfId="7" applyFont="1" applyBorder="1">
      <alignment horizontal="center" vertical="center" wrapText="1"/>
    </xf>
    <xf numFmtId="0" fontId="3" fillId="2" borderId="12" xfId="7" applyNumberFormat="1" applyFont="1" applyBorder="1" applyProtection="1">
      <alignment horizontal="center" vertical="center" wrapText="1"/>
    </xf>
    <xf numFmtId="0" fontId="3" fillId="2" borderId="5" xfId="7" applyBorder="1">
      <alignment horizontal="center" vertical="center" wrapText="1"/>
    </xf>
    <xf numFmtId="0" fontId="12" fillId="2" borderId="11" xfId="7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6" fillId="4" borderId="9" xfId="0" applyFont="1" applyFill="1" applyBorder="1" applyAlignment="1" applyProtection="1">
      <alignment horizontal="center" vertical="center" wrapText="1"/>
      <protection locked="0"/>
    </xf>
    <xf numFmtId="0" fontId="16" fillId="4" borderId="13" xfId="0" applyFont="1" applyFill="1" applyBorder="1" applyAlignment="1">
      <alignment horizontal="center" vertical="center" wrapText="1"/>
    </xf>
    <xf numFmtId="0" fontId="3" fillId="4" borderId="12" xfId="7" applyNumberFormat="1" applyFont="1" applyFill="1" applyBorder="1" applyProtection="1">
      <alignment horizontal="center" vertical="center" wrapText="1"/>
    </xf>
    <xf numFmtId="0" fontId="3" fillId="4" borderId="5" xfId="7" applyFill="1" applyBorder="1">
      <alignment horizontal="center" vertical="center" wrapText="1"/>
    </xf>
    <xf numFmtId="0" fontId="12" fillId="4" borderId="12" xfId="7" applyNumberFormat="1" applyFont="1" applyFill="1" applyBorder="1" applyProtection="1">
      <alignment horizontal="center" vertical="center" wrapText="1"/>
    </xf>
    <xf numFmtId="0" fontId="12" fillId="4" borderId="5" xfId="7" applyFont="1" applyFill="1" applyBorder="1">
      <alignment horizontal="center" vertical="center" wrapText="1"/>
    </xf>
    <xf numFmtId="0" fontId="18" fillId="4" borderId="5" xfId="38" applyFont="1" applyFill="1" applyBorder="1" applyAlignment="1">
      <alignment horizontal="center" vertical="center" wrapText="1"/>
    </xf>
    <xf numFmtId="4" fontId="3" fillId="4" borderId="13" xfId="11" applyNumberFormat="1" applyFont="1" applyFill="1" applyBorder="1" applyAlignment="1" applyProtection="1">
      <alignment horizontal="right" vertical="center" shrinkToFit="1"/>
    </xf>
  </cellXfs>
  <cellStyles count="70">
    <cellStyle name="br" xfId="24"/>
    <cellStyle name="br 2" xfId="29"/>
    <cellStyle name="col" xfId="23"/>
    <cellStyle name="col 2" xfId="30"/>
    <cellStyle name="style0" xfId="25"/>
    <cellStyle name="style0 2" xfId="31"/>
    <cellStyle name="style0 3" xfId="44"/>
    <cellStyle name="td" xfId="26"/>
    <cellStyle name="td 2" xfId="32"/>
    <cellStyle name="td 3" xfId="45"/>
    <cellStyle name="tr" xfId="22"/>
    <cellStyle name="tr 2" xfId="33"/>
    <cellStyle name="xl21" xfId="27"/>
    <cellStyle name="xl21 2" xfId="47"/>
    <cellStyle name="xl22" xfId="7"/>
    <cellStyle name="xl22 2" xfId="48"/>
    <cellStyle name="xl23" xfId="9"/>
    <cellStyle name="xl23 2" xfId="49"/>
    <cellStyle name="xl24" xfId="10"/>
    <cellStyle name="xl24 2" xfId="50"/>
    <cellStyle name="xl25" xfId="14"/>
    <cellStyle name="xl25 2" xfId="52"/>
    <cellStyle name="xl26" xfId="18"/>
    <cellStyle name="xl26 2" xfId="53"/>
    <cellStyle name="xl27" xfId="19"/>
    <cellStyle name="xl27 2" xfId="54"/>
    <cellStyle name="xl28" xfId="15"/>
    <cellStyle name="xl28 2" xfId="55"/>
    <cellStyle name="xl29" xfId="11"/>
    <cellStyle name="xl29 2" xfId="56"/>
    <cellStyle name="xl30" xfId="16"/>
    <cellStyle name="xl30 2" xfId="57"/>
    <cellStyle name="xl31" xfId="20"/>
    <cellStyle name="xl31 2" xfId="58"/>
    <cellStyle name="xl32" xfId="12"/>
    <cellStyle name="xl32 2" xfId="59"/>
    <cellStyle name="xl33" xfId="17"/>
    <cellStyle name="xl33 2" xfId="60"/>
    <cellStyle name="xl34" xfId="21"/>
    <cellStyle name="xl34 2" xfId="61"/>
    <cellStyle name="xl35" xfId="1"/>
    <cellStyle name="xl35 2" xfId="62"/>
    <cellStyle name="xl36" xfId="3"/>
    <cellStyle name="xl36 2" xfId="63"/>
    <cellStyle name="xl37" xfId="4"/>
    <cellStyle name="xl37 2" xfId="64"/>
    <cellStyle name="xl38" xfId="5"/>
    <cellStyle name="xl38 2" xfId="65"/>
    <cellStyle name="xl39" xfId="6"/>
    <cellStyle name="xl39 2" xfId="66"/>
    <cellStyle name="xl40" xfId="2"/>
    <cellStyle name="xl40 2" xfId="67"/>
    <cellStyle name="xl41" xfId="8"/>
    <cellStyle name="xl41 2" xfId="68"/>
    <cellStyle name="xl42" xfId="13"/>
    <cellStyle name="xl42 2" xfId="69"/>
    <cellStyle name="Обычный" xfId="0" builtinId="0"/>
    <cellStyle name="Обычный 10" xfId="43"/>
    <cellStyle name="Обычный 11" xfId="41"/>
    <cellStyle name="Обычный 12" xfId="51"/>
    <cellStyle name="Обычный 13" xfId="42"/>
    <cellStyle name="Обычный 14" xfId="46"/>
    <cellStyle name="Обычный 2" xfId="28"/>
    <cellStyle name="Обычный 3" xfId="35"/>
    <cellStyle name="Обычный 4" xfId="37"/>
    <cellStyle name="Обычный 5" xfId="34"/>
    <cellStyle name="Обычный 6" xfId="38"/>
    <cellStyle name="Обычный 7" xfId="39"/>
    <cellStyle name="Обычный 8" xfId="36"/>
    <cellStyle name="Обычный 9" xfId="4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showGridLines="0" tabSelected="1" zoomScale="90" zoomScaleNormal="90" zoomScaleSheetLayoutView="100" workbookViewId="0">
      <pane ySplit="5" topLeftCell="A6" activePane="bottomLeft" state="frozen"/>
      <selection pane="bottomLeft" activeCell="E52" sqref="E52"/>
    </sheetView>
  </sheetViews>
  <sheetFormatPr defaultRowHeight="15" outlineLevelRow="1" x14ac:dyDescent="0.25"/>
  <cols>
    <col min="1" max="1" width="69.7109375" style="1" customWidth="1"/>
    <col min="2" max="2" width="19.140625" style="1" customWidth="1"/>
    <col min="3" max="3" width="19.28515625" style="1" customWidth="1"/>
    <col min="4" max="4" width="23.85546875" style="1" customWidth="1"/>
    <col min="5" max="5" width="24.28515625" style="1" customWidth="1"/>
    <col min="6" max="6" width="19.5703125" style="1" customWidth="1"/>
    <col min="7" max="7" width="19.140625" style="1" customWidth="1"/>
    <col min="8" max="8" width="13.42578125" style="1" customWidth="1"/>
    <col min="9" max="9" width="19.7109375" style="1" customWidth="1"/>
    <col min="10" max="16384" width="9.140625" style="1"/>
  </cols>
  <sheetData>
    <row r="1" spans="1:9" ht="51" customHeight="1" x14ac:dyDescent="0.25">
      <c r="A1" s="38" t="s">
        <v>116</v>
      </c>
      <c r="B1" s="38"/>
      <c r="C1" s="38"/>
      <c r="D1" s="38"/>
      <c r="E1" s="38"/>
      <c r="F1" s="38"/>
      <c r="G1" s="38"/>
      <c r="H1" s="38"/>
      <c r="I1" s="38"/>
    </row>
    <row r="2" spans="1:9" ht="14.25" customHeight="1" thickBot="1" x14ac:dyDescent="0.3">
      <c r="A2" s="39" t="s">
        <v>82</v>
      </c>
      <c r="B2" s="39"/>
      <c r="C2" s="39"/>
      <c r="D2" s="39"/>
      <c r="E2" s="39"/>
      <c r="F2" s="39"/>
      <c r="G2" s="39"/>
      <c r="H2" s="39"/>
      <c r="I2" s="39"/>
    </row>
    <row r="3" spans="1:9" ht="15.75" customHeight="1" x14ac:dyDescent="0.25">
      <c r="A3" s="44" t="s">
        <v>0</v>
      </c>
      <c r="B3" s="40" t="s">
        <v>1</v>
      </c>
      <c r="C3" s="42" t="s">
        <v>85</v>
      </c>
      <c r="D3" s="50" t="s">
        <v>108</v>
      </c>
      <c r="E3" s="50" t="s">
        <v>86</v>
      </c>
      <c r="F3" s="48" t="s">
        <v>109</v>
      </c>
      <c r="G3" s="36" t="s">
        <v>114</v>
      </c>
      <c r="H3" s="36" t="s">
        <v>87</v>
      </c>
      <c r="I3" s="46" t="s">
        <v>115</v>
      </c>
    </row>
    <row r="4" spans="1:9" ht="135.75" customHeight="1" x14ac:dyDescent="0.25">
      <c r="A4" s="45"/>
      <c r="B4" s="41"/>
      <c r="C4" s="43"/>
      <c r="D4" s="51"/>
      <c r="E4" s="51"/>
      <c r="F4" s="49"/>
      <c r="G4" s="52"/>
      <c r="H4" s="37"/>
      <c r="I4" s="47"/>
    </row>
    <row r="5" spans="1:9" ht="14.25" customHeight="1" x14ac:dyDescent="0.25">
      <c r="A5" s="18">
        <v>1</v>
      </c>
      <c r="B5" s="19">
        <v>2</v>
      </c>
      <c r="C5" s="19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6">
        <v>9</v>
      </c>
    </row>
    <row r="6" spans="1:9" ht="36.75" customHeight="1" x14ac:dyDescent="0.25">
      <c r="A6" s="4" t="s">
        <v>2</v>
      </c>
      <c r="B6" s="5" t="s">
        <v>3</v>
      </c>
      <c r="C6" s="7">
        <v>6489361649.5100002</v>
      </c>
      <c r="D6" s="7">
        <v>12968788901.52</v>
      </c>
      <c r="E6" s="7">
        <v>13100027458.23</v>
      </c>
      <c r="F6" s="7">
        <v>6755133311.9499998</v>
      </c>
      <c r="G6" s="24">
        <f>F6/D6%</f>
        <v>52.087618691659543</v>
      </c>
      <c r="H6" s="24">
        <f>F6/E6%</f>
        <v>51.565795060270162</v>
      </c>
      <c r="I6" s="27">
        <f>F6/C6%</f>
        <v>104.09549778228292</v>
      </c>
    </row>
    <row r="7" spans="1:9" ht="33.75" customHeight="1" x14ac:dyDescent="0.25">
      <c r="A7" s="4" t="s">
        <v>4</v>
      </c>
      <c r="B7" s="5" t="s">
        <v>5</v>
      </c>
      <c r="C7" s="7">
        <v>3158250788.9699998</v>
      </c>
      <c r="D7" s="7">
        <v>7100651428.3500004</v>
      </c>
      <c r="E7" s="7">
        <v>7050158194.5100002</v>
      </c>
      <c r="F7" s="7">
        <v>3314392357.1999998</v>
      </c>
      <c r="G7" s="24">
        <f t="shared" ref="G7:G61" si="0">F7/D7%</f>
        <v>46.677299831491311</v>
      </c>
      <c r="H7" s="24">
        <f t="shared" ref="H7:H61" si="1">F7/E7%</f>
        <v>47.011602658518164</v>
      </c>
      <c r="I7" s="27">
        <f t="shared" ref="I7:I61" si="2">F7/C7%</f>
        <v>104.94392556713086</v>
      </c>
    </row>
    <row r="8" spans="1:9" ht="35.25" customHeight="1" x14ac:dyDescent="0.25">
      <c r="A8" s="4" t="s">
        <v>6</v>
      </c>
      <c r="B8" s="5" t="s">
        <v>7</v>
      </c>
      <c r="C8" s="7">
        <v>80467100.260000005</v>
      </c>
      <c r="D8" s="7">
        <v>187904157.30000001</v>
      </c>
      <c r="E8" s="7">
        <v>189309114.91999999</v>
      </c>
      <c r="F8" s="7">
        <v>79351511.659999996</v>
      </c>
      <c r="G8" s="24">
        <f t="shared" si="0"/>
        <v>42.229779692053675</v>
      </c>
      <c r="H8" s="24">
        <f t="shared" si="1"/>
        <v>41.916371376799844</v>
      </c>
      <c r="I8" s="27">
        <f t="shared" si="2"/>
        <v>98.613609044696048</v>
      </c>
    </row>
    <row r="9" spans="1:9" ht="54.75" customHeight="1" x14ac:dyDescent="0.25">
      <c r="A9" s="4" t="s">
        <v>8</v>
      </c>
      <c r="B9" s="5" t="s">
        <v>9</v>
      </c>
      <c r="C9" s="7">
        <v>612585375.21000004</v>
      </c>
      <c r="D9" s="7">
        <v>3396288011.1300001</v>
      </c>
      <c r="E9" s="7">
        <v>3443968982.5799999</v>
      </c>
      <c r="F9" s="7">
        <v>839949293.85000002</v>
      </c>
      <c r="G9" s="24">
        <f t="shared" si="0"/>
        <v>24.731391775296917</v>
      </c>
      <c r="H9" s="24">
        <f t="shared" si="1"/>
        <v>24.388991251040942</v>
      </c>
      <c r="I9" s="27">
        <f t="shared" si="2"/>
        <v>137.11546632370346</v>
      </c>
    </row>
    <row r="10" spans="1:9" ht="54.75" customHeight="1" x14ac:dyDescent="0.25">
      <c r="A10" s="14" t="s">
        <v>94</v>
      </c>
      <c r="B10" s="5" t="s">
        <v>95</v>
      </c>
      <c r="C10" s="7">
        <v>0</v>
      </c>
      <c r="D10" s="7">
        <v>500000</v>
      </c>
      <c r="E10" s="7">
        <v>500000</v>
      </c>
      <c r="F10" s="7">
        <v>0</v>
      </c>
      <c r="G10" s="24">
        <f t="shared" si="0"/>
        <v>0</v>
      </c>
      <c r="H10" s="24">
        <f t="shared" si="1"/>
        <v>0</v>
      </c>
      <c r="I10" s="27">
        <v>0</v>
      </c>
    </row>
    <row r="11" spans="1:9" ht="35.25" customHeight="1" x14ac:dyDescent="0.25">
      <c r="A11" s="4" t="s">
        <v>10</v>
      </c>
      <c r="B11" s="5" t="s">
        <v>11</v>
      </c>
      <c r="C11" s="7">
        <v>249218143.69999999</v>
      </c>
      <c r="D11" s="7">
        <v>659044128.26999998</v>
      </c>
      <c r="E11" s="7">
        <v>714538879.19000006</v>
      </c>
      <c r="F11" s="7">
        <v>238161173.66</v>
      </c>
      <c r="G11" s="24">
        <f t="shared" si="0"/>
        <v>36.137363712681335</v>
      </c>
      <c r="H11" s="24">
        <f t="shared" si="1"/>
        <v>33.330750865506303</v>
      </c>
      <c r="I11" s="27">
        <f t="shared" si="2"/>
        <v>95.563336651239169</v>
      </c>
    </row>
    <row r="12" spans="1:9" ht="35.25" customHeight="1" x14ac:dyDescent="0.25">
      <c r="A12" s="14" t="s">
        <v>96</v>
      </c>
      <c r="B12" s="5" t="s">
        <v>97</v>
      </c>
      <c r="C12" s="7">
        <v>0</v>
      </c>
      <c r="D12" s="7">
        <v>60000</v>
      </c>
      <c r="E12" s="7">
        <v>60000</v>
      </c>
      <c r="F12" s="7">
        <v>0</v>
      </c>
      <c r="G12" s="24">
        <f t="shared" si="0"/>
        <v>0</v>
      </c>
      <c r="H12" s="24">
        <f t="shared" si="1"/>
        <v>0</v>
      </c>
      <c r="I12" s="27">
        <v>0</v>
      </c>
    </row>
    <row r="13" spans="1:9" ht="31.5" x14ac:dyDescent="0.25">
      <c r="A13" s="4" t="s">
        <v>12</v>
      </c>
      <c r="B13" s="5" t="s">
        <v>13</v>
      </c>
      <c r="C13" s="7">
        <v>188716153.25</v>
      </c>
      <c r="D13" s="7">
        <v>517419039.31</v>
      </c>
      <c r="E13" s="7">
        <v>515943870.41000003</v>
      </c>
      <c r="F13" s="7">
        <v>206941014.72</v>
      </c>
      <c r="G13" s="24">
        <f t="shared" si="0"/>
        <v>39.994858905069385</v>
      </c>
      <c r="H13" s="24">
        <f t="shared" si="1"/>
        <v>40.109210824726382</v>
      </c>
      <c r="I13" s="27">
        <f t="shared" si="2"/>
        <v>109.65728749560552</v>
      </c>
    </row>
    <row r="14" spans="1:9" ht="38.25" customHeight="1" x14ac:dyDescent="0.25">
      <c r="A14" s="4" t="s">
        <v>14</v>
      </c>
      <c r="B14" s="5" t="s">
        <v>15</v>
      </c>
      <c r="C14" s="7">
        <v>585473051.15999997</v>
      </c>
      <c r="D14" s="7">
        <v>1746015869.1600001</v>
      </c>
      <c r="E14" s="7">
        <v>1778205186.3399999</v>
      </c>
      <c r="F14" s="7">
        <v>678342974.74000001</v>
      </c>
      <c r="G14" s="24">
        <f t="shared" si="0"/>
        <v>38.850905465501157</v>
      </c>
      <c r="H14" s="24">
        <f t="shared" si="1"/>
        <v>38.147620980467558</v>
      </c>
      <c r="I14" s="27">
        <f t="shared" si="2"/>
        <v>115.86237374990984</v>
      </c>
    </row>
    <row r="15" spans="1:9" ht="34.5" customHeight="1" x14ac:dyDescent="0.25">
      <c r="A15" s="4" t="s">
        <v>16</v>
      </c>
      <c r="B15" s="5" t="s">
        <v>17</v>
      </c>
      <c r="C15" s="7">
        <v>132944887.05</v>
      </c>
      <c r="D15" s="7">
        <v>1279584892.3699999</v>
      </c>
      <c r="E15" s="7">
        <v>1279218998.99</v>
      </c>
      <c r="F15" s="7">
        <v>433974840.05000001</v>
      </c>
      <c r="G15" s="24">
        <f t="shared" si="0"/>
        <v>33.9152832014301</v>
      </c>
      <c r="H15" s="24">
        <f t="shared" si="1"/>
        <v>33.924983946661385</v>
      </c>
      <c r="I15" s="27">
        <f t="shared" si="2"/>
        <v>326.43214017458524</v>
      </c>
    </row>
    <row r="16" spans="1:9" ht="34.5" customHeight="1" x14ac:dyDescent="0.25">
      <c r="A16" s="4" t="s">
        <v>18</v>
      </c>
      <c r="B16" s="5" t="s">
        <v>19</v>
      </c>
      <c r="C16" s="7">
        <v>756319787.10000002</v>
      </c>
      <c r="D16" s="7">
        <v>2120220564.3699999</v>
      </c>
      <c r="E16" s="7">
        <v>2120220564.3699999</v>
      </c>
      <c r="F16" s="7">
        <v>580109970.80999994</v>
      </c>
      <c r="G16" s="24">
        <f t="shared" si="0"/>
        <v>27.360831253062258</v>
      </c>
      <c r="H16" s="24">
        <f t="shared" si="1"/>
        <v>27.360831253062258</v>
      </c>
      <c r="I16" s="27">
        <f t="shared" si="2"/>
        <v>76.70167840436234</v>
      </c>
    </row>
    <row r="17" spans="1:9" ht="35.25" customHeight="1" x14ac:dyDescent="0.25">
      <c r="A17" s="4" t="s">
        <v>20</v>
      </c>
      <c r="B17" s="5" t="s">
        <v>21</v>
      </c>
      <c r="C17" s="7">
        <v>1338486247</v>
      </c>
      <c r="D17" s="7">
        <v>2223135093.3800001</v>
      </c>
      <c r="E17" s="7">
        <v>2233230838.4400001</v>
      </c>
      <c r="F17" s="7">
        <v>1019575501.1900001</v>
      </c>
      <c r="G17" s="24">
        <f t="shared" si="0"/>
        <v>45.86205778614481</v>
      </c>
      <c r="H17" s="24">
        <f t="shared" si="1"/>
        <v>45.654729624914815</v>
      </c>
      <c r="I17" s="27">
        <f t="shared" si="2"/>
        <v>76.173774924861064</v>
      </c>
    </row>
    <row r="18" spans="1:9" ht="42.75" customHeight="1" x14ac:dyDescent="0.25">
      <c r="A18" s="4" t="s">
        <v>22</v>
      </c>
      <c r="B18" s="5" t="s">
        <v>23</v>
      </c>
      <c r="C18" s="7">
        <v>6265546242.0600004</v>
      </c>
      <c r="D18" s="7">
        <v>15376985985.82</v>
      </c>
      <c r="E18" s="7">
        <v>15377086182.530001</v>
      </c>
      <c r="F18" s="7">
        <v>7048923113.5299997</v>
      </c>
      <c r="G18" s="24">
        <f t="shared" si="0"/>
        <v>45.840733158176882</v>
      </c>
      <c r="H18" s="24">
        <f t="shared" si="1"/>
        <v>45.840434461103065</v>
      </c>
      <c r="I18" s="27">
        <f t="shared" si="2"/>
        <v>112.50293017089662</v>
      </c>
    </row>
    <row r="19" spans="1:9" ht="39" customHeight="1" x14ac:dyDescent="0.25">
      <c r="A19" s="4" t="s">
        <v>24</v>
      </c>
      <c r="B19" s="5" t="s">
        <v>25</v>
      </c>
      <c r="C19" s="7">
        <v>784583472.13999999</v>
      </c>
      <c r="D19" s="7">
        <v>1596764690.52</v>
      </c>
      <c r="E19" s="7">
        <v>1596764690.52</v>
      </c>
      <c r="F19" s="7">
        <v>809024953.87</v>
      </c>
      <c r="G19" s="24">
        <f t="shared" si="0"/>
        <v>50.666510768504921</v>
      </c>
      <c r="H19" s="24">
        <f t="shared" si="1"/>
        <v>50.666510768504921</v>
      </c>
      <c r="I19" s="27">
        <f t="shared" si="2"/>
        <v>103.1152175132283</v>
      </c>
    </row>
    <row r="20" spans="1:9" ht="75" customHeight="1" x14ac:dyDescent="0.25">
      <c r="A20" s="4" t="s">
        <v>26</v>
      </c>
      <c r="B20" s="5" t="s">
        <v>27</v>
      </c>
      <c r="C20" s="7">
        <v>110405260.01000001</v>
      </c>
      <c r="D20" s="7">
        <v>633764458.23000002</v>
      </c>
      <c r="E20" s="7">
        <v>633624738.23000002</v>
      </c>
      <c r="F20" s="7">
        <v>216562500.34999999</v>
      </c>
      <c r="G20" s="24">
        <f t="shared" si="0"/>
        <v>34.170818123001638</v>
      </c>
      <c r="H20" s="24">
        <f t="shared" si="1"/>
        <v>34.178353098232371</v>
      </c>
      <c r="I20" s="27">
        <f t="shared" si="2"/>
        <v>196.15233941787261</v>
      </c>
    </row>
    <row r="21" spans="1:9" ht="42" customHeight="1" x14ac:dyDescent="0.25">
      <c r="A21" s="4" t="s">
        <v>110</v>
      </c>
      <c r="B21" s="5" t="s">
        <v>111</v>
      </c>
      <c r="C21" s="7">
        <v>0</v>
      </c>
      <c r="D21" s="7">
        <v>300000</v>
      </c>
      <c r="E21" s="7">
        <v>300000</v>
      </c>
      <c r="F21" s="7">
        <v>205000</v>
      </c>
      <c r="G21" s="24">
        <f t="shared" si="0"/>
        <v>68.333333333333329</v>
      </c>
      <c r="H21" s="24">
        <f t="shared" si="1"/>
        <v>68.333333333333329</v>
      </c>
      <c r="I21" s="27">
        <v>0</v>
      </c>
    </row>
    <row r="22" spans="1:9" ht="36.75" customHeight="1" x14ac:dyDescent="0.25">
      <c r="A22" s="4" t="s">
        <v>28</v>
      </c>
      <c r="B22" s="5" t="s">
        <v>29</v>
      </c>
      <c r="C22" s="7">
        <v>4359600</v>
      </c>
      <c r="D22" s="7">
        <v>9673100</v>
      </c>
      <c r="E22" s="7">
        <v>9673100</v>
      </c>
      <c r="F22" s="7">
        <v>6857250</v>
      </c>
      <c r="G22" s="24">
        <f t="shared" si="0"/>
        <v>70.889890521135939</v>
      </c>
      <c r="H22" s="24">
        <f t="shared" si="1"/>
        <v>70.889890521135939</v>
      </c>
      <c r="I22" s="27">
        <f t="shared" si="2"/>
        <v>157.2908064960088</v>
      </c>
    </row>
    <row r="23" spans="1:9" ht="51.75" customHeight="1" x14ac:dyDescent="0.25">
      <c r="A23" s="4" t="s">
        <v>30</v>
      </c>
      <c r="B23" s="5" t="s">
        <v>31</v>
      </c>
      <c r="C23" s="7">
        <v>301929905.35000002</v>
      </c>
      <c r="D23" s="7">
        <v>910864071.07000005</v>
      </c>
      <c r="E23" s="7">
        <v>924733013.49000001</v>
      </c>
      <c r="F23" s="7">
        <v>333412002.88</v>
      </c>
      <c r="G23" s="24">
        <f t="shared" si="0"/>
        <v>36.603925159583689</v>
      </c>
      <c r="H23" s="24">
        <f t="shared" si="1"/>
        <v>36.054947537958263</v>
      </c>
      <c r="I23" s="27">
        <f t="shared" si="2"/>
        <v>110.42695571791923</v>
      </c>
    </row>
    <row r="24" spans="1:9" ht="34.5" customHeight="1" x14ac:dyDescent="0.25">
      <c r="A24" s="4" t="s">
        <v>32</v>
      </c>
      <c r="B24" s="5" t="s">
        <v>33</v>
      </c>
      <c r="C24" s="7">
        <v>2527009426.4200001</v>
      </c>
      <c r="D24" s="7">
        <v>8391801606.8100004</v>
      </c>
      <c r="E24" s="7">
        <v>8391801606.8100004</v>
      </c>
      <c r="F24" s="7">
        <v>3526311779.7800002</v>
      </c>
      <c r="G24" s="24">
        <f t="shared" si="0"/>
        <v>42.020914518741428</v>
      </c>
      <c r="H24" s="24">
        <f t="shared" si="1"/>
        <v>42.020914518741428</v>
      </c>
      <c r="I24" s="27">
        <f t="shared" si="2"/>
        <v>139.54486053404659</v>
      </c>
    </row>
    <row r="25" spans="1:9" ht="48.75" customHeight="1" x14ac:dyDescent="0.25">
      <c r="A25" s="4" t="s">
        <v>34</v>
      </c>
      <c r="B25" s="5" t="s">
        <v>35</v>
      </c>
      <c r="C25" s="7">
        <v>603307175.45000005</v>
      </c>
      <c r="D25" s="7">
        <v>1632413639.8599999</v>
      </c>
      <c r="E25" s="7">
        <v>1543299818.29</v>
      </c>
      <c r="F25" s="7">
        <v>638272064.66999996</v>
      </c>
      <c r="G25" s="24">
        <f t="shared" si="0"/>
        <v>39.09989778845145</v>
      </c>
      <c r="H25" s="24">
        <f t="shared" si="1"/>
        <v>41.357619375424747</v>
      </c>
      <c r="I25" s="27">
        <f t="shared" si="2"/>
        <v>105.79553677509637</v>
      </c>
    </row>
    <row r="26" spans="1:9" ht="41.25" customHeight="1" x14ac:dyDescent="0.25">
      <c r="A26" s="4" t="s">
        <v>36</v>
      </c>
      <c r="B26" s="5" t="s">
        <v>37</v>
      </c>
      <c r="C26" s="7">
        <v>42432173.600000001</v>
      </c>
      <c r="D26" s="7">
        <v>53924451</v>
      </c>
      <c r="E26" s="7">
        <v>52512314</v>
      </c>
      <c r="F26" s="7">
        <v>2776.51</v>
      </c>
      <c r="G26" s="24">
        <f t="shared" si="0"/>
        <v>5.1488887666190615E-3</v>
      </c>
      <c r="H26" s="24">
        <f t="shared" si="1"/>
        <v>5.2873503155850266E-3</v>
      </c>
      <c r="I26" s="27">
        <f t="shared" si="2"/>
        <v>6.5434074298753343E-3</v>
      </c>
    </row>
    <row r="27" spans="1:9" ht="40.5" customHeight="1" x14ac:dyDescent="0.25">
      <c r="A27" s="4" t="s">
        <v>38</v>
      </c>
      <c r="B27" s="5" t="s">
        <v>39</v>
      </c>
      <c r="C27" s="7">
        <v>191106979.19999999</v>
      </c>
      <c r="D27" s="7">
        <v>451256849</v>
      </c>
      <c r="E27" s="7">
        <v>451756849</v>
      </c>
      <c r="F27" s="7">
        <v>196571673.93000001</v>
      </c>
      <c r="G27" s="24">
        <f t="shared" si="0"/>
        <v>43.56092862980568</v>
      </c>
      <c r="H27" s="24">
        <f t="shared" si="1"/>
        <v>43.512715826030565</v>
      </c>
      <c r="I27" s="27">
        <f t="shared" si="2"/>
        <v>102.85949511256783</v>
      </c>
    </row>
    <row r="28" spans="1:9" ht="31.5" x14ac:dyDescent="0.25">
      <c r="A28" s="4" t="s">
        <v>40</v>
      </c>
      <c r="B28" s="5" t="s">
        <v>41</v>
      </c>
      <c r="C28" s="7">
        <v>58500315.689999998</v>
      </c>
      <c r="D28" s="7">
        <v>347433317.02999997</v>
      </c>
      <c r="E28" s="7">
        <v>347433317.02999997</v>
      </c>
      <c r="F28" s="7">
        <v>58166921.740000002</v>
      </c>
      <c r="G28" s="24">
        <f t="shared" si="0"/>
        <v>16.741895174945885</v>
      </c>
      <c r="H28" s="24">
        <f t="shared" si="1"/>
        <v>16.741895174945885</v>
      </c>
      <c r="I28" s="27">
        <f t="shared" si="2"/>
        <v>99.430098887386038</v>
      </c>
    </row>
    <row r="29" spans="1:9" ht="31.5" x14ac:dyDescent="0.25">
      <c r="A29" s="4" t="s">
        <v>76</v>
      </c>
      <c r="B29" s="5" t="s">
        <v>77</v>
      </c>
      <c r="C29" s="7">
        <v>38859987.890000001</v>
      </c>
      <c r="D29" s="7">
        <v>503785907.20999998</v>
      </c>
      <c r="E29" s="7">
        <v>503785907.20999998</v>
      </c>
      <c r="F29" s="7">
        <v>90315327.909999996</v>
      </c>
      <c r="G29" s="24">
        <f t="shared" si="0"/>
        <v>17.927323217549361</v>
      </c>
      <c r="H29" s="24">
        <f t="shared" si="1"/>
        <v>17.927323217549361</v>
      </c>
      <c r="I29" s="27">
        <f t="shared" si="2"/>
        <v>232.41213601417823</v>
      </c>
    </row>
    <row r="30" spans="1:9" ht="47.25" x14ac:dyDescent="0.25">
      <c r="A30" s="4" t="s">
        <v>42</v>
      </c>
      <c r="B30" s="5" t="s">
        <v>43</v>
      </c>
      <c r="C30" s="7">
        <v>30000</v>
      </c>
      <c r="D30" s="7">
        <v>10057500</v>
      </c>
      <c r="E30" s="7">
        <v>10057500</v>
      </c>
      <c r="F30" s="7">
        <v>219975</v>
      </c>
      <c r="G30" s="24">
        <f t="shared" si="0"/>
        <v>2.1871737509321401</v>
      </c>
      <c r="H30" s="24">
        <f t="shared" si="1"/>
        <v>2.1871737509321401</v>
      </c>
      <c r="I30" s="27">
        <f t="shared" si="2"/>
        <v>733.25</v>
      </c>
    </row>
    <row r="31" spans="1:9" ht="31.5" x14ac:dyDescent="0.25">
      <c r="A31" s="4" t="s">
        <v>44</v>
      </c>
      <c r="B31" s="5" t="s">
        <v>45</v>
      </c>
      <c r="C31" s="7">
        <v>173329449.37</v>
      </c>
      <c r="D31" s="7">
        <v>192007080.59999999</v>
      </c>
      <c r="E31" s="7">
        <v>192007080.59999999</v>
      </c>
      <c r="F31" s="7">
        <v>57283959.009999998</v>
      </c>
      <c r="G31" s="24">
        <f t="shared" si="0"/>
        <v>29.834295084844907</v>
      </c>
      <c r="H31" s="24">
        <f t="shared" si="1"/>
        <v>29.834295084844907</v>
      </c>
      <c r="I31" s="27">
        <f t="shared" si="2"/>
        <v>33.049178439214927</v>
      </c>
    </row>
    <row r="32" spans="1:9" ht="39" customHeight="1" x14ac:dyDescent="0.25">
      <c r="A32" s="4" t="s">
        <v>46</v>
      </c>
      <c r="B32" s="5" t="s">
        <v>47</v>
      </c>
      <c r="C32" s="7">
        <v>29099761.09</v>
      </c>
      <c r="D32" s="7">
        <v>71774400</v>
      </c>
      <c r="E32" s="7">
        <v>71774400</v>
      </c>
      <c r="F32" s="7">
        <v>28750000</v>
      </c>
      <c r="G32" s="24">
        <f t="shared" si="0"/>
        <v>40.056064557836777</v>
      </c>
      <c r="H32" s="24">
        <f t="shared" si="1"/>
        <v>40.056064557836777</v>
      </c>
      <c r="I32" s="27">
        <f t="shared" si="2"/>
        <v>98.798061987800338</v>
      </c>
    </row>
    <row r="33" spans="1:9" ht="34.5" customHeight="1" x14ac:dyDescent="0.25">
      <c r="A33" s="4" t="s">
        <v>48</v>
      </c>
      <c r="B33" s="5" t="s">
        <v>49</v>
      </c>
      <c r="C33" s="7">
        <v>544130915.25</v>
      </c>
      <c r="D33" s="7">
        <v>307183104</v>
      </c>
      <c r="E33" s="7">
        <v>307183104</v>
      </c>
      <c r="F33" s="7">
        <v>134248427</v>
      </c>
      <c r="G33" s="24">
        <f t="shared" si="0"/>
        <v>43.703063499221621</v>
      </c>
      <c r="H33" s="24">
        <f t="shared" si="1"/>
        <v>43.703063499221621</v>
      </c>
      <c r="I33" s="27">
        <f t="shared" si="2"/>
        <v>24.672082257689731</v>
      </c>
    </row>
    <row r="34" spans="1:9" ht="34.5" customHeight="1" x14ac:dyDescent="0.25">
      <c r="A34" s="4" t="s">
        <v>50</v>
      </c>
      <c r="B34" s="5" t="s">
        <v>51</v>
      </c>
      <c r="C34" s="7">
        <v>1686684002.8900001</v>
      </c>
      <c r="D34" s="7">
        <v>5302459363.46</v>
      </c>
      <c r="E34" s="7">
        <v>5302459363.46</v>
      </c>
      <c r="F34" s="7">
        <v>2984104905.6500001</v>
      </c>
      <c r="G34" s="24">
        <f t="shared" si="0"/>
        <v>56.277751531938002</v>
      </c>
      <c r="H34" s="24">
        <f t="shared" si="1"/>
        <v>56.277751531938002</v>
      </c>
      <c r="I34" s="27">
        <f t="shared" si="2"/>
        <v>176.92139728229895</v>
      </c>
    </row>
    <row r="35" spans="1:9" ht="44.25" customHeight="1" x14ac:dyDescent="0.25">
      <c r="A35" s="4" t="s">
        <v>52</v>
      </c>
      <c r="B35" s="5" t="s">
        <v>53</v>
      </c>
      <c r="C35" s="7">
        <v>2370000</v>
      </c>
      <c r="D35" s="7">
        <v>11640000</v>
      </c>
      <c r="E35" s="7">
        <v>11640000</v>
      </c>
      <c r="F35" s="7">
        <v>6640000</v>
      </c>
      <c r="G35" s="24">
        <f t="shared" si="0"/>
        <v>57.044673539518904</v>
      </c>
      <c r="H35" s="24">
        <f t="shared" si="1"/>
        <v>57.044673539518904</v>
      </c>
      <c r="I35" s="27">
        <f t="shared" si="2"/>
        <v>280.16877637130801</v>
      </c>
    </row>
    <row r="36" spans="1:9" ht="34.5" customHeight="1" x14ac:dyDescent="0.25">
      <c r="A36" s="4" t="s">
        <v>54</v>
      </c>
      <c r="B36" s="5" t="s">
        <v>55</v>
      </c>
      <c r="C36" s="7">
        <v>63466645.43</v>
      </c>
      <c r="D36" s="7">
        <v>351689371.87</v>
      </c>
      <c r="E36" s="7">
        <v>351689371.87</v>
      </c>
      <c r="F36" s="7">
        <v>34778469.68</v>
      </c>
      <c r="G36" s="24">
        <f t="shared" si="0"/>
        <v>9.8889737540478375</v>
      </c>
      <c r="H36" s="24">
        <f t="shared" si="1"/>
        <v>9.8889737540478375</v>
      </c>
      <c r="I36" s="27">
        <f t="shared" si="2"/>
        <v>54.798027285621423</v>
      </c>
    </row>
    <row r="37" spans="1:9" ht="48" customHeight="1" x14ac:dyDescent="0.25">
      <c r="A37" s="4" t="s">
        <v>112</v>
      </c>
      <c r="B37" s="5" t="s">
        <v>113</v>
      </c>
      <c r="C37" s="7">
        <v>0</v>
      </c>
      <c r="D37" s="7">
        <v>1695100</v>
      </c>
      <c r="E37" s="7">
        <v>1695100</v>
      </c>
      <c r="F37" s="7">
        <v>0</v>
      </c>
      <c r="G37" s="24">
        <f t="shared" si="0"/>
        <v>0</v>
      </c>
      <c r="H37" s="24">
        <f t="shared" si="1"/>
        <v>0</v>
      </c>
      <c r="I37" s="27">
        <v>0</v>
      </c>
    </row>
    <row r="38" spans="1:9" s="2" customFormat="1" ht="19.5" customHeight="1" outlineLevel="1" x14ac:dyDescent="0.25">
      <c r="A38" s="12" t="s">
        <v>92</v>
      </c>
      <c r="B38" s="6"/>
      <c r="C38" s="3">
        <f>SUM(C6:C37)</f>
        <v>27018974495.049992</v>
      </c>
      <c r="D38" s="3">
        <f t="shared" ref="D38:F38" si="3">SUM(D6:D37)</f>
        <v>68357086081.639999</v>
      </c>
      <c r="E38" s="3">
        <f t="shared" si="3"/>
        <v>68506659545.019989</v>
      </c>
      <c r="F38" s="3">
        <f t="shared" si="3"/>
        <v>30316583051.339993</v>
      </c>
      <c r="G38" s="25">
        <f t="shared" si="0"/>
        <v>44.350315072138088</v>
      </c>
      <c r="H38" s="25">
        <f t="shared" si="1"/>
        <v>44.253483168913064</v>
      </c>
      <c r="I38" s="28">
        <f t="shared" si="2"/>
        <v>112.20478799776113</v>
      </c>
    </row>
    <row r="39" spans="1:9" ht="37.5" customHeight="1" x14ac:dyDescent="0.25">
      <c r="A39" s="4" t="s">
        <v>56</v>
      </c>
      <c r="B39" s="5" t="s">
        <v>57</v>
      </c>
      <c r="C39" s="7">
        <v>228227277.44</v>
      </c>
      <c r="D39" s="7">
        <v>511602343.27999997</v>
      </c>
      <c r="E39" s="7">
        <v>511802343.27999997</v>
      </c>
      <c r="F39" s="7">
        <v>221121624.18000001</v>
      </c>
      <c r="G39" s="24">
        <f t="shared" si="0"/>
        <v>43.221386118433031</v>
      </c>
      <c r="H39" s="24">
        <f t="shared" si="1"/>
        <v>43.20449624417359</v>
      </c>
      <c r="I39" s="27">
        <f t="shared" si="2"/>
        <v>96.886588956542212</v>
      </c>
    </row>
    <row r="40" spans="1:9" ht="37.5" customHeight="1" x14ac:dyDescent="0.25">
      <c r="A40" s="4" t="s">
        <v>58</v>
      </c>
      <c r="B40" s="5" t="s">
        <v>59</v>
      </c>
      <c r="C40" s="7">
        <v>1922908137.04</v>
      </c>
      <c r="D40" s="7">
        <v>3541246460.8099999</v>
      </c>
      <c r="E40" s="7">
        <v>3635482027.0599999</v>
      </c>
      <c r="F40" s="7">
        <v>1058530182.01</v>
      </c>
      <c r="G40" s="24">
        <f t="shared" si="0"/>
        <v>29.89145753407627</v>
      </c>
      <c r="H40" s="24">
        <f t="shared" si="1"/>
        <v>29.116639117757632</v>
      </c>
      <c r="I40" s="27">
        <f t="shared" si="2"/>
        <v>55.048400993270157</v>
      </c>
    </row>
    <row r="41" spans="1:9" ht="24" customHeight="1" x14ac:dyDescent="0.25">
      <c r="A41" s="4" t="s">
        <v>60</v>
      </c>
      <c r="B41" s="5" t="s">
        <v>61</v>
      </c>
      <c r="C41" s="7">
        <v>6077111.6200000001</v>
      </c>
      <c r="D41" s="7">
        <v>13923300</v>
      </c>
      <c r="E41" s="7">
        <v>13923300</v>
      </c>
      <c r="F41" s="7">
        <v>6875092.0700000003</v>
      </c>
      <c r="G41" s="24">
        <f t="shared" si="0"/>
        <v>49.378323170512736</v>
      </c>
      <c r="H41" s="24">
        <f t="shared" si="1"/>
        <v>49.378323170512736</v>
      </c>
      <c r="I41" s="27">
        <f t="shared" si="2"/>
        <v>113.13091645994812</v>
      </c>
    </row>
    <row r="42" spans="1:9" ht="59.25" customHeight="1" x14ac:dyDescent="0.25">
      <c r="A42" s="4" t="s">
        <v>62</v>
      </c>
      <c r="B42" s="5" t="s">
        <v>63</v>
      </c>
      <c r="C42" s="7">
        <v>7618800.7400000002</v>
      </c>
      <c r="D42" s="7">
        <v>24375514.850000001</v>
      </c>
      <c r="E42" s="7">
        <v>24375514.850000001</v>
      </c>
      <c r="F42" s="7">
        <v>9813572</v>
      </c>
      <c r="G42" s="24">
        <f t="shared" si="0"/>
        <v>40.259957832234257</v>
      </c>
      <c r="H42" s="24">
        <f t="shared" si="1"/>
        <v>40.259957832234257</v>
      </c>
      <c r="I42" s="27">
        <f t="shared" si="2"/>
        <v>128.80730622704274</v>
      </c>
    </row>
    <row r="43" spans="1:9" ht="36" customHeight="1" x14ac:dyDescent="0.25">
      <c r="A43" s="4" t="s">
        <v>64</v>
      </c>
      <c r="B43" s="5" t="s">
        <v>65</v>
      </c>
      <c r="C43" s="7">
        <v>649848.99</v>
      </c>
      <c r="D43" s="7">
        <v>1903480</v>
      </c>
      <c r="E43" s="7">
        <v>1902925</v>
      </c>
      <c r="F43" s="7">
        <v>468943.11</v>
      </c>
      <c r="G43" s="24">
        <f t="shared" si="0"/>
        <v>24.636093365835208</v>
      </c>
      <c r="H43" s="24">
        <f t="shared" si="1"/>
        <v>24.643278636835397</v>
      </c>
      <c r="I43" s="27">
        <f t="shared" si="2"/>
        <v>72.161858711206122</v>
      </c>
    </row>
    <row r="44" spans="1:9" ht="27" customHeight="1" x14ac:dyDescent="0.25">
      <c r="A44" s="4" t="s">
        <v>66</v>
      </c>
      <c r="B44" s="5" t="s">
        <v>67</v>
      </c>
      <c r="C44" s="7">
        <v>4105841.12</v>
      </c>
      <c r="D44" s="7">
        <v>10007100</v>
      </c>
      <c r="E44" s="7">
        <v>10007100</v>
      </c>
      <c r="F44" s="7">
        <v>4766894.0199999996</v>
      </c>
      <c r="G44" s="24">
        <f t="shared" si="0"/>
        <v>47.63511926532162</v>
      </c>
      <c r="H44" s="24">
        <f t="shared" si="1"/>
        <v>47.63511926532162</v>
      </c>
      <c r="I44" s="27">
        <f t="shared" si="2"/>
        <v>116.1003039494134</v>
      </c>
    </row>
    <row r="45" spans="1:9" ht="33" customHeight="1" x14ac:dyDescent="0.25">
      <c r="A45" s="4" t="s">
        <v>68</v>
      </c>
      <c r="B45" s="5" t="s">
        <v>69</v>
      </c>
      <c r="C45" s="7">
        <v>93643945.019999996</v>
      </c>
      <c r="D45" s="7">
        <v>210279399.99000001</v>
      </c>
      <c r="E45" s="7">
        <v>210279399.99000001</v>
      </c>
      <c r="F45" s="7">
        <v>101789028.47</v>
      </c>
      <c r="G45" s="24">
        <f t="shared" si="0"/>
        <v>48.406562161980986</v>
      </c>
      <c r="H45" s="24">
        <f t="shared" si="1"/>
        <v>48.406562161980986</v>
      </c>
      <c r="I45" s="27">
        <f t="shared" si="2"/>
        <v>108.69792857216814</v>
      </c>
    </row>
    <row r="46" spans="1:9" ht="69" customHeight="1" x14ac:dyDescent="0.25">
      <c r="A46" s="4" t="s">
        <v>70</v>
      </c>
      <c r="B46" s="5" t="s">
        <v>71</v>
      </c>
      <c r="C46" s="7">
        <v>117022930.66</v>
      </c>
      <c r="D46" s="7">
        <v>244517400</v>
      </c>
      <c r="E46" s="7">
        <v>243957400</v>
      </c>
      <c r="F46" s="7">
        <v>124816162.7</v>
      </c>
      <c r="G46" s="24">
        <f t="shared" si="0"/>
        <v>51.045922580560728</v>
      </c>
      <c r="H46" s="24">
        <f t="shared" si="1"/>
        <v>51.163097614583528</v>
      </c>
      <c r="I46" s="27">
        <f t="shared" si="2"/>
        <v>106.65957688467277</v>
      </c>
    </row>
    <row r="47" spans="1:9" ht="34.5" customHeight="1" x14ac:dyDescent="0.25">
      <c r="A47" s="4" t="s">
        <v>72</v>
      </c>
      <c r="B47" s="5" t="s">
        <v>73</v>
      </c>
      <c r="C47" s="7">
        <v>10203221.26</v>
      </c>
      <c r="D47" s="7">
        <v>87913726.769999996</v>
      </c>
      <c r="E47" s="7">
        <v>73837726.769999996</v>
      </c>
      <c r="F47" s="7">
        <v>13034298.17</v>
      </c>
      <c r="G47" s="24">
        <f t="shared" si="0"/>
        <v>14.826237777520623</v>
      </c>
      <c r="H47" s="24">
        <f t="shared" si="1"/>
        <v>17.652626563925839</v>
      </c>
      <c r="I47" s="27">
        <f t="shared" si="2"/>
        <v>127.74689323947877</v>
      </c>
    </row>
    <row r="48" spans="1:9" ht="34.5" customHeight="1" x14ac:dyDescent="0.25">
      <c r="A48" s="14" t="s">
        <v>98</v>
      </c>
      <c r="B48" s="5" t="s">
        <v>99</v>
      </c>
      <c r="C48" s="7">
        <v>0</v>
      </c>
      <c r="D48" s="7">
        <v>12500000</v>
      </c>
      <c r="E48" s="7">
        <v>12500000</v>
      </c>
      <c r="F48" s="7">
        <v>0</v>
      </c>
      <c r="G48" s="24">
        <f t="shared" si="0"/>
        <v>0</v>
      </c>
      <c r="H48" s="24">
        <f t="shared" si="1"/>
        <v>0</v>
      </c>
      <c r="I48" s="27">
        <v>0</v>
      </c>
    </row>
    <row r="49" spans="1:9" ht="34.5" customHeight="1" x14ac:dyDescent="0.25">
      <c r="A49" s="14" t="s">
        <v>100</v>
      </c>
      <c r="B49" s="5" t="s">
        <v>101</v>
      </c>
      <c r="C49" s="7">
        <v>0</v>
      </c>
      <c r="D49" s="7">
        <v>4819409.13</v>
      </c>
      <c r="E49" s="7">
        <v>4819409.13</v>
      </c>
      <c r="F49" s="7">
        <v>0</v>
      </c>
      <c r="G49" s="24">
        <f t="shared" si="0"/>
        <v>0</v>
      </c>
      <c r="H49" s="24">
        <f t="shared" si="1"/>
        <v>0</v>
      </c>
      <c r="I49" s="27">
        <v>0</v>
      </c>
    </row>
    <row r="50" spans="1:9" ht="48.75" customHeight="1" x14ac:dyDescent="0.25">
      <c r="A50" s="14" t="s">
        <v>102</v>
      </c>
      <c r="B50" s="5" t="s">
        <v>103</v>
      </c>
      <c r="C50" s="7">
        <v>0</v>
      </c>
      <c r="D50" s="7">
        <v>1000000</v>
      </c>
      <c r="E50" s="7">
        <v>1000000</v>
      </c>
      <c r="F50" s="7">
        <v>0</v>
      </c>
      <c r="G50" s="24">
        <f t="shared" si="0"/>
        <v>0</v>
      </c>
      <c r="H50" s="24">
        <f t="shared" si="1"/>
        <v>0</v>
      </c>
      <c r="I50" s="27">
        <v>0</v>
      </c>
    </row>
    <row r="51" spans="1:9" ht="47.25" customHeight="1" x14ac:dyDescent="0.25">
      <c r="A51" s="14" t="s">
        <v>104</v>
      </c>
      <c r="B51" s="5" t="s">
        <v>105</v>
      </c>
      <c r="C51" s="7">
        <v>0</v>
      </c>
      <c r="D51" s="7">
        <v>5000000</v>
      </c>
      <c r="E51" s="7">
        <v>5000000</v>
      </c>
      <c r="F51" s="7">
        <v>0</v>
      </c>
      <c r="G51" s="24">
        <f t="shared" si="0"/>
        <v>0</v>
      </c>
      <c r="H51" s="24">
        <f t="shared" si="1"/>
        <v>0</v>
      </c>
      <c r="I51" s="27">
        <v>0</v>
      </c>
    </row>
    <row r="52" spans="1:9" ht="34.5" customHeight="1" x14ac:dyDescent="0.25">
      <c r="A52" s="14" t="s">
        <v>106</v>
      </c>
      <c r="B52" s="5" t="s">
        <v>107</v>
      </c>
      <c r="C52" s="7">
        <v>0</v>
      </c>
      <c r="D52" s="7">
        <v>64915300</v>
      </c>
      <c r="E52" s="7">
        <v>64915300</v>
      </c>
      <c r="F52" s="7">
        <v>0</v>
      </c>
      <c r="G52" s="24">
        <f t="shared" si="0"/>
        <v>0</v>
      </c>
      <c r="H52" s="24">
        <f t="shared" si="1"/>
        <v>0</v>
      </c>
      <c r="I52" s="27">
        <v>0</v>
      </c>
    </row>
    <row r="53" spans="1:9" ht="35.25" customHeight="1" x14ac:dyDescent="0.25">
      <c r="A53" s="4" t="s">
        <v>78</v>
      </c>
      <c r="B53" s="5" t="s">
        <v>80</v>
      </c>
      <c r="C53" s="7">
        <v>3253674</v>
      </c>
      <c r="D53" s="7">
        <v>25260000</v>
      </c>
      <c r="E53" s="7">
        <v>25260000</v>
      </c>
      <c r="F53" s="7">
        <v>9890240</v>
      </c>
      <c r="G53" s="24">
        <f t="shared" si="0"/>
        <v>39.153760886777512</v>
      </c>
      <c r="H53" s="24">
        <f t="shared" si="1"/>
        <v>39.153760886777512</v>
      </c>
      <c r="I53" s="27">
        <f t="shared" si="2"/>
        <v>303.97144889131482</v>
      </c>
    </row>
    <row r="54" spans="1:9" ht="31.5" x14ac:dyDescent="0.25">
      <c r="A54" s="4" t="s">
        <v>74</v>
      </c>
      <c r="B54" s="5" t="s">
        <v>75</v>
      </c>
      <c r="C54" s="7">
        <v>2642449.71</v>
      </c>
      <c r="D54" s="7">
        <v>0</v>
      </c>
      <c r="E54" s="7">
        <v>0</v>
      </c>
      <c r="F54" s="7">
        <v>0</v>
      </c>
      <c r="G54" s="24">
        <v>0</v>
      </c>
      <c r="H54" s="24">
        <v>0</v>
      </c>
      <c r="I54" s="27">
        <f t="shared" si="2"/>
        <v>0</v>
      </c>
    </row>
    <row r="55" spans="1:9" ht="31.5" x14ac:dyDescent="0.25">
      <c r="A55" s="4" t="s">
        <v>79</v>
      </c>
      <c r="B55" s="5" t="s">
        <v>81</v>
      </c>
      <c r="C55" s="7">
        <v>22200000</v>
      </c>
      <c r="D55" s="7">
        <v>22200000</v>
      </c>
      <c r="E55" s="7">
        <v>22200000</v>
      </c>
      <c r="F55" s="7">
        <v>22200000</v>
      </c>
      <c r="G55" s="24">
        <f t="shared" si="0"/>
        <v>100</v>
      </c>
      <c r="H55" s="24">
        <f t="shared" si="1"/>
        <v>100</v>
      </c>
      <c r="I55" s="27">
        <f t="shared" si="2"/>
        <v>100</v>
      </c>
    </row>
    <row r="56" spans="1:9" ht="21.75" customHeight="1" x14ac:dyDescent="0.25">
      <c r="A56" s="15" t="s">
        <v>93</v>
      </c>
      <c r="B56" s="17"/>
      <c r="C56" s="10">
        <f>SUM(C39:C55)</f>
        <v>2418553237.5999994</v>
      </c>
      <c r="D56" s="10">
        <f t="shared" ref="D56:F56" si="4">SUM(D39:D55)</f>
        <v>4781463434.8300009</v>
      </c>
      <c r="E56" s="10">
        <f t="shared" si="4"/>
        <v>4861262446.0800009</v>
      </c>
      <c r="F56" s="10">
        <f t="shared" si="4"/>
        <v>1573306036.73</v>
      </c>
      <c r="G56" s="25">
        <f t="shared" si="0"/>
        <v>32.904278327623288</v>
      </c>
      <c r="H56" s="25">
        <f t="shared" si="1"/>
        <v>32.364145202624769</v>
      </c>
      <c r="I56" s="28">
        <f t="shared" si="2"/>
        <v>65.051536276755158</v>
      </c>
    </row>
    <row r="57" spans="1:9" ht="47.25" x14ac:dyDescent="0.25">
      <c r="A57" s="4" t="s">
        <v>83</v>
      </c>
      <c r="B57" s="5" t="s">
        <v>84</v>
      </c>
      <c r="C57" s="13">
        <v>4740000</v>
      </c>
      <c r="D57" s="7">
        <v>5000000</v>
      </c>
      <c r="E57" s="7">
        <v>5000000</v>
      </c>
      <c r="F57" s="7">
        <v>4699587.3</v>
      </c>
      <c r="G57" s="24">
        <f t="shared" si="0"/>
        <v>93.991745999999992</v>
      </c>
      <c r="H57" s="24">
        <f t="shared" si="1"/>
        <v>93.991745999999992</v>
      </c>
      <c r="I57" s="27">
        <f t="shared" si="2"/>
        <v>99.147411392405061</v>
      </c>
    </row>
    <row r="58" spans="1:9" ht="15.75" x14ac:dyDescent="0.25">
      <c r="A58" s="15" t="s">
        <v>88</v>
      </c>
      <c r="B58" s="8"/>
      <c r="C58" s="11">
        <f>C57</f>
        <v>4740000</v>
      </c>
      <c r="D58" s="11">
        <f t="shared" ref="D58:F58" si="5">D57</f>
        <v>5000000</v>
      </c>
      <c r="E58" s="11">
        <f t="shared" si="5"/>
        <v>5000000</v>
      </c>
      <c r="F58" s="11">
        <f t="shared" si="5"/>
        <v>4699587.3</v>
      </c>
      <c r="G58" s="25">
        <f t="shared" si="0"/>
        <v>93.991745999999992</v>
      </c>
      <c r="H58" s="25">
        <f t="shared" si="1"/>
        <v>93.991745999999992</v>
      </c>
      <c r="I58" s="53">
        <f t="shared" si="2"/>
        <v>99.147411392405061</v>
      </c>
    </row>
    <row r="59" spans="1:9" ht="15.75" x14ac:dyDescent="0.25">
      <c r="A59" s="15" t="s">
        <v>89</v>
      </c>
      <c r="B59" s="8"/>
      <c r="C59" s="11">
        <f>C38+C56+C58</f>
        <v>29442267732.64999</v>
      </c>
      <c r="D59" s="11">
        <f>D38+D56+D58</f>
        <v>73143549516.470001</v>
      </c>
      <c r="E59" s="11">
        <f t="shared" ref="E59:F59" si="6">E38+E56+E58</f>
        <v>73372921991.099991</v>
      </c>
      <c r="F59" s="11">
        <f t="shared" si="6"/>
        <v>31894588675.369991</v>
      </c>
      <c r="G59" s="25">
        <f t="shared" si="0"/>
        <v>43.605470183243114</v>
      </c>
      <c r="H59" s="25">
        <f t="shared" si="1"/>
        <v>43.469154300872397</v>
      </c>
      <c r="I59" s="53">
        <f t="shared" si="2"/>
        <v>108.32925291281317</v>
      </c>
    </row>
    <row r="60" spans="1:9" ht="16.5" thickBot="1" x14ac:dyDescent="0.3">
      <c r="A60" s="16" t="s">
        <v>90</v>
      </c>
      <c r="B60" s="9"/>
      <c r="C60" s="11">
        <f>787174116.71-117000000</f>
        <v>670174116.71000004</v>
      </c>
      <c r="D60" s="11">
        <v>2119088595.3000002</v>
      </c>
      <c r="E60" s="11">
        <v>1892633658.7599998</v>
      </c>
      <c r="F60" s="11">
        <v>623513911.1400001</v>
      </c>
      <c r="G60" s="25">
        <f t="shared" si="0"/>
        <v>29.423683017449726</v>
      </c>
      <c r="H60" s="25">
        <f t="shared" si="1"/>
        <v>32.944247200406913</v>
      </c>
      <c r="I60" s="53">
        <f t="shared" si="2"/>
        <v>93.03759957202422</v>
      </c>
    </row>
    <row r="61" spans="1:9" ht="17.25" thickBot="1" x14ac:dyDescent="0.3">
      <c r="A61" s="20" t="s">
        <v>91</v>
      </c>
      <c r="B61" s="21"/>
      <c r="C61" s="22">
        <f>C59+C60</f>
        <v>30112441849.359989</v>
      </c>
      <c r="D61" s="31">
        <f>D59+D60</f>
        <v>75262638111.770004</v>
      </c>
      <c r="E61" s="31">
        <f>E59+E60</f>
        <v>75265555649.859985</v>
      </c>
      <c r="F61" s="31">
        <f>F59+F60</f>
        <v>32518102586.509991</v>
      </c>
      <c r="G61" s="34">
        <f t="shared" si="0"/>
        <v>43.206168960246188</v>
      </c>
      <c r="H61" s="34">
        <f t="shared" si="1"/>
        <v>43.204494148407292</v>
      </c>
      <c r="I61" s="35">
        <f t="shared" si="2"/>
        <v>107.98892613619486</v>
      </c>
    </row>
    <row r="62" spans="1:9" x14ac:dyDescent="0.25">
      <c r="G62" s="29"/>
      <c r="H62" s="29"/>
      <c r="I62" s="29"/>
    </row>
    <row r="65" spans="4:6" ht="18.75" x14ac:dyDescent="0.3">
      <c r="D65" s="32"/>
      <c r="E65" s="32"/>
      <c r="F65" s="32"/>
    </row>
    <row r="66" spans="4:6" x14ac:dyDescent="0.25">
      <c r="D66" s="33"/>
      <c r="E66" s="33"/>
      <c r="F66" s="33"/>
    </row>
    <row r="67" spans="4:6" x14ac:dyDescent="0.25">
      <c r="D67" s="33"/>
      <c r="E67" s="33"/>
      <c r="F67" s="33"/>
    </row>
    <row r="68" spans="4:6" x14ac:dyDescent="0.25">
      <c r="D68" s="30"/>
      <c r="E68" s="30"/>
      <c r="F68" s="30"/>
    </row>
  </sheetData>
  <mergeCells count="11">
    <mergeCell ref="H3:H4"/>
    <mergeCell ref="A1:I1"/>
    <mergeCell ref="A2:I2"/>
    <mergeCell ref="B3:B4"/>
    <mergeCell ref="C3:C4"/>
    <mergeCell ref="A3:A4"/>
    <mergeCell ref="I3:I4"/>
    <mergeCell ref="F3:F4"/>
    <mergeCell ref="D3:D4"/>
    <mergeCell ref="E3:E4"/>
    <mergeCell ref="G3:G4"/>
  </mergeCells>
  <pageMargins left="0.39370078740157483" right="0" top="0.39370078740157483" bottom="0.39370078740157483" header="0.39370078740157483" footer="0.39370078740157483"/>
  <pageSetup paperSize="9" scale="62" fitToHeight="0" orientation="landscape" r:id="rId1"/>
  <headerFooter>
    <oddHeader>&amp;R&amp;P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2B5D44B-6D3F-4C06-A3B3-9EEE8EE274E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 </vt:lpstr>
      <vt:lpstr>'Документ '!Заголовки_для_печати</vt:lpstr>
      <vt:lpstr>'Документ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ragimova LK.</dc:creator>
  <cp:lastModifiedBy>zinovkina</cp:lastModifiedBy>
  <cp:lastPrinted>2020-07-09T06:11:39Z</cp:lastPrinted>
  <dcterms:created xsi:type="dcterms:W3CDTF">2020-04-14T07:51:56Z</dcterms:created>
  <dcterms:modified xsi:type="dcterms:W3CDTF">2021-09-14T11:30:43Z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расходов областного бюджета по ЦСР ВР (2018).xlsx</vt:lpwstr>
  </property>
  <property fmtid="{D5CDD505-2E9C-101B-9397-08002B2CF9AE}" pid="3" name="Название отчета">
    <vt:lpwstr>Исполнение расходов областного бюджета по ЦСР ВР (2018).xlsx</vt:lpwstr>
  </property>
  <property fmtid="{D5CDD505-2E9C-101B-9397-08002B2CF9AE}" pid="4" name="Версия клиента">
    <vt:lpwstr>19.2.28.11110</vt:lpwstr>
  </property>
  <property fmtid="{D5CDD505-2E9C-101B-9397-08002B2CF9AE}" pid="5" name="Версия базы">
    <vt:lpwstr>19.2.2804.2034477490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192.168.100.234</vt:lpwstr>
  </property>
  <property fmtid="{D5CDD505-2E9C-101B-9397-08002B2CF9AE}" pid="8" name="База">
    <vt:lpwstr>bks_2020</vt:lpwstr>
  </property>
  <property fmtid="{D5CDD505-2E9C-101B-9397-08002B2CF9AE}" pid="9" name="Пользователь">
    <vt:lpwstr>рагимова</vt:lpwstr>
  </property>
  <property fmtid="{D5CDD505-2E9C-101B-9397-08002B2CF9AE}" pid="10" name="Шаблон">
    <vt:lpwstr>SQR_ISPCV2018.xlt</vt:lpwstr>
  </property>
  <property fmtid="{D5CDD505-2E9C-101B-9397-08002B2CF9AE}" pid="11" name="Локальная база">
    <vt:lpwstr>используется</vt:lpwstr>
  </property>
</Properties>
</file>